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545" activeTab="0"/>
  </bookViews>
  <sheets>
    <sheet name="SCHEDA STRUTTURA" sheetId="1" r:id="rId1"/>
  </sheets>
  <definedNames/>
  <calcPr calcId="152511"/>
</workbook>
</file>

<file path=xl/sharedStrings.xml><?xml version="1.0" encoding="utf-8"?>
<sst xmlns="http://schemas.openxmlformats.org/spreadsheetml/2006/main" count="143" uniqueCount="37">
  <si>
    <t>RICAVI/ENTRATE</t>
  </si>
  <si>
    <t>COSTI/SPESE</t>
  </si>
  <si>
    <t>TOTALE RICAVI DA RETTE A COMUNI/CONSORZI/PRIVATI</t>
  </si>
  <si>
    <t>COSTI SOCIO SANITARI DELL'UNITA' D'OFFERTA</t>
  </si>
  <si>
    <t>COSTI GENERALI DELL'UNITA' D'OFFERTA</t>
  </si>
  <si>
    <t>RISULTATO DELLA GESTIONE CARATTERISTICA DELL'UNITA' D'OFFERTA</t>
  </si>
  <si>
    <t>IMPORTO</t>
  </si>
  <si>
    <t>TOTALE FINANZIAMENTI DA FONDO SANITARIO REGIONALE</t>
  </si>
  <si>
    <t>ANNO 2017</t>
  </si>
  <si>
    <t>PERSONALE ADDETTO ALL'EDUCAZIONE ED ALL'ASSISTENZA</t>
  </si>
  <si>
    <t>COSTI DIRETTI NON SANITARI DELL'UNITA' D'OFFERTA</t>
  </si>
  <si>
    <t>RISTORAZIONE</t>
  </si>
  <si>
    <t>PULIZIE</t>
  </si>
  <si>
    <t>TRASPORTO ASSISTITO OSPITI</t>
  </si>
  <si>
    <t>UNITA' D'OFFERTA "CENTRO DIURNO DISABILI SANTA FEDERICI SOC.COOP.ONLUS"</t>
  </si>
  <si>
    <t>RICAVI CARATTERISTICI DA FINANZIAMENTI E RETTE</t>
  </si>
  <si>
    <t>COSTI CARATTERISTICI TOTALI</t>
  </si>
  <si>
    <t>ANNO 2016</t>
  </si>
  <si>
    <t>ANNO 2015</t>
  </si>
  <si>
    <t>rette aggiuntive a carico degli ospiti (o dei familiari)</t>
  </si>
  <si>
    <t>TOTALE RICAVI DA RETTE A COMUNI/CONSORZI</t>
  </si>
  <si>
    <t>ANNO 2018</t>
  </si>
  <si>
    <t>ANNO 2019</t>
  </si>
  <si>
    <t>CON CONTRATTO DI LAVORO DIPENDENTE ED AUTONOMI/COLLABORATORI</t>
  </si>
  <si>
    <t>ANNO 2020</t>
  </si>
  <si>
    <t>Indennità costi COVID 1° e 2° edizione REGIONE LOMBARDIA</t>
  </si>
  <si>
    <t>quote di competenza assegnate</t>
  </si>
  <si>
    <t>Contributo FONDAZIONE CARIPLO Bando LETS'GO</t>
  </si>
  <si>
    <t>quota di competenza imputata</t>
  </si>
  <si>
    <t>TOTALE RICAVI</t>
  </si>
  <si>
    <t>RICAVI NON CARATTERISTICI DA FINANZIAMENTI C.D.D.</t>
  </si>
  <si>
    <t>CONTRIBUTO ART.109- RISTORO percepito nel 2021</t>
  </si>
  <si>
    <t>AGGIORNATO AL 09/08/2021</t>
  </si>
  <si>
    <t>ANNO 2021</t>
  </si>
  <si>
    <t>TOTALE RICAVI DI COMPETENZA</t>
  </si>
  <si>
    <t>di competenza 2020</t>
  </si>
  <si>
    <t>AGGIORNATO AL 04/07/2022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</si>
</sst>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1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44" fontId="0" fillId="0" borderId="0" xfId="20" applyFont="1" applyAlignment="1">
      <alignment horizontal="center"/>
    </xf>
    <xf numFmtId="44" fontId="16" fillId="0" borderId="0" xfId="20" applyFont="1"/>
    <xf numFmtId="0" fontId="0" fillId="0" borderId="11" xfId="0" applyBorder="1"/>
    <xf numFmtId="44" fontId="16" fillId="0" borderId="12" xfId="20" applyFont="1" applyBorder="1" applyAlignment="1">
      <alignment horizontal="center"/>
    </xf>
    <xf numFmtId="0" fontId="0" fillId="0" borderId="13" xfId="0" applyBorder="1"/>
    <xf numFmtId="44" fontId="16" fillId="0" borderId="14" xfId="20" applyFont="1" applyBorder="1"/>
    <xf numFmtId="0" fontId="16" fillId="0" borderId="13" xfId="0" applyFont="1" applyBorder="1"/>
    <xf numFmtId="0" fontId="0" fillId="0" borderId="15" xfId="0" applyBorder="1"/>
    <xf numFmtId="44" fontId="16" fillId="0" borderId="16" xfId="20" applyFont="1" applyBorder="1"/>
    <xf numFmtId="0" fontId="16" fillId="0" borderId="17" xfId="0" applyFont="1" applyBorder="1"/>
    <xf numFmtId="44" fontId="16" fillId="0" borderId="18" xfId="20" applyFont="1" applyBorder="1" applyAlignment="1">
      <alignment horizontal="center"/>
    </xf>
    <xf numFmtId="44" fontId="16" fillId="0" borderId="19" xfId="20" applyFont="1" applyBorder="1"/>
    <xf numFmtId="0" fontId="16" fillId="0" borderId="17" xfId="0" applyFont="1" applyBorder="1" applyAlignment="1">
      <alignment horizontal="center"/>
    </xf>
    <xf numFmtId="0" fontId="16" fillId="0" borderId="15" xfId="0" applyFont="1" applyBorder="1"/>
    <xf numFmtId="0" fontId="16" fillId="33" borderId="13" xfId="0" applyFont="1" applyFill="1" applyBorder="1"/>
    <xf numFmtId="44" fontId="16" fillId="33" borderId="14" xfId="20" applyFont="1" applyFill="1" applyBorder="1"/>
    <xf numFmtId="0" fontId="16" fillId="0" borderId="20" xfId="0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4" fontId="16" fillId="0" borderId="21" xfId="20" applyFont="1" applyBorder="1" applyAlignment="1">
      <alignment horizontal="center"/>
    </xf>
    <xf numFmtId="44" fontId="0" fillId="0" borderId="21" xfId="20" applyFont="1" applyBorder="1" applyAlignment="1">
      <alignment horizontal="center"/>
    </xf>
    <xf numFmtId="44" fontId="0" fillId="0" borderId="22" xfId="20" applyFont="1" applyBorder="1" applyAlignment="1">
      <alignment horizontal="center"/>
    </xf>
    <xf numFmtId="44" fontId="16" fillId="0" borderId="23" xfId="20" applyFont="1" applyBorder="1"/>
    <xf numFmtId="44" fontId="0" fillId="0" borderId="23" xfId="20" applyFont="1" applyBorder="1"/>
    <xf numFmtId="0" fontId="16" fillId="0" borderId="17" xfId="0" applyFont="1" applyBorder="1" applyAlignment="1">
      <alignment horizontal="center"/>
    </xf>
    <xf numFmtId="0" fontId="18" fillId="0" borderId="13" xfId="0" applyFont="1" applyBorder="1" applyAlignment="1">
      <alignment horizontal="right"/>
    </xf>
    <xf numFmtId="0" fontId="18" fillId="0" borderId="24" xfId="0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44" fontId="0" fillId="0" borderId="0" xfId="0" applyNumberFormat="1"/>
    <xf numFmtId="0" fontId="16" fillId="0" borderId="17" xfId="0" applyFont="1" applyBorder="1" applyAlignment="1">
      <alignment horizontal="center"/>
    </xf>
    <xf numFmtId="0" fontId="19" fillId="0" borderId="24" xfId="0" applyFont="1" applyBorder="1" applyAlignment="1">
      <alignment horizontal="right"/>
    </xf>
    <xf numFmtId="44" fontId="20" fillId="0" borderId="19" xfId="20" applyFont="1" applyBorder="1"/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44" fontId="0" fillId="0" borderId="26" xfId="20" applyFont="1" applyBorder="1" applyAlignment="1">
      <alignment horizontal="center"/>
    </xf>
    <xf numFmtId="0" fontId="0" fillId="0" borderId="27" xfId="0" applyBorder="1"/>
    <xf numFmtId="0" fontId="16" fillId="0" borderId="0" xfId="0" applyFont="1" applyBorder="1"/>
    <xf numFmtId="0" fontId="18" fillId="0" borderId="0" xfId="0" applyFont="1" applyBorder="1" applyAlignment="1">
      <alignment horizontal="right"/>
    </xf>
    <xf numFmtId="0" fontId="19" fillId="0" borderId="28" xfId="0" applyFont="1" applyBorder="1" applyAlignment="1">
      <alignment horizontal="right"/>
    </xf>
    <xf numFmtId="0" fontId="18" fillId="0" borderId="28" xfId="0" applyFont="1" applyBorder="1" applyAlignment="1">
      <alignment horizontal="right"/>
    </xf>
    <xf numFmtId="44" fontId="16" fillId="0" borderId="29" xfId="20" applyFont="1" applyBorder="1" applyAlignment="1">
      <alignment horizontal="center"/>
    </xf>
    <xf numFmtId="44" fontId="16" fillId="0" borderId="25" xfId="20" applyFont="1" applyBorder="1" applyAlignment="1">
      <alignment horizontal="center"/>
    </xf>
    <xf numFmtId="44" fontId="16" fillId="0" borderId="26" xfId="20" applyFont="1" applyBorder="1"/>
    <xf numFmtId="44" fontId="0" fillId="0" borderId="30" xfId="20" applyFont="1" applyBorder="1"/>
    <xf numFmtId="44" fontId="16" fillId="0" borderId="29" xfId="20" applyFont="1" applyBorder="1"/>
    <xf numFmtId="44" fontId="21" fillId="0" borderId="19" xfId="20" applyFont="1" applyBorder="1"/>
    <xf numFmtId="44" fontId="0" fillId="34" borderId="26" xfId="20" applyFont="1" applyFill="1" applyBorder="1"/>
    <xf numFmtId="44" fontId="0" fillId="34" borderId="30" xfId="20" applyFont="1" applyFill="1" applyBorder="1"/>
    <xf numFmtId="3" fontId="16" fillId="0" borderId="26" xfId="0" applyNumberFormat="1" applyFont="1" applyBorder="1" applyAlignment="1">
      <alignment horizontal="center"/>
    </xf>
    <xf numFmtId="44" fontId="0" fillId="0" borderId="26" xfId="20" applyFont="1" applyBorder="1" applyAlignment="1">
      <alignment horizontal="center"/>
    </xf>
    <xf numFmtId="0" fontId="16" fillId="35" borderId="13" xfId="0" applyFont="1" applyFill="1" applyBorder="1" applyAlignment="1">
      <alignment horizontal="right"/>
    </xf>
    <xf numFmtId="44" fontId="16" fillId="0" borderId="26" xfId="20" applyFont="1" applyBorder="1" applyAlignment="1">
      <alignment horizontal="center"/>
    </xf>
    <xf numFmtId="0" fontId="16" fillId="34" borderId="13" xfId="0" applyFont="1" applyFill="1" applyBorder="1" applyAlignment="1">
      <alignment horizontal="right"/>
    </xf>
    <xf numFmtId="44" fontId="16" fillId="34" borderId="26" xfId="20" applyFont="1" applyFill="1" applyBorder="1" applyAlignment="1">
      <alignment horizontal="center"/>
    </xf>
    <xf numFmtId="44" fontId="16" fillId="0" borderId="0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21" fillId="0" borderId="13" xfId="0" applyFont="1" applyBorder="1"/>
    <xf numFmtId="44" fontId="22" fillId="0" borderId="26" xfId="20" applyFont="1" applyBorder="1" applyAlignment="1">
      <alignment horizontal="center"/>
    </xf>
    <xf numFmtId="0" fontId="21" fillId="0" borderId="0" xfId="0" applyFont="1" applyBorder="1"/>
    <xf numFmtId="44" fontId="21" fillId="0" borderId="26" xfId="20" applyFont="1" applyBorder="1"/>
    <xf numFmtId="0" fontId="21" fillId="34" borderId="13" xfId="0" applyFont="1" applyFill="1" applyBorder="1" applyAlignment="1">
      <alignment horizontal="right"/>
    </xf>
    <xf numFmtId="44" fontId="21" fillId="34" borderId="26" xfId="2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2" fillId="0" borderId="13" xfId="0" applyFont="1" applyBorder="1"/>
    <xf numFmtId="0" fontId="24" fillId="0" borderId="28" xfId="0" applyFont="1" applyBorder="1" applyAlignment="1">
      <alignment horizontal="right"/>
    </xf>
    <xf numFmtId="44" fontId="22" fillId="0" borderId="30" xfId="20" applyFont="1" applyBorder="1"/>
    <xf numFmtId="0" fontId="21" fillId="0" borderId="17" xfId="0" applyFont="1" applyBorder="1"/>
    <xf numFmtId="44" fontId="21" fillId="0" borderId="29" xfId="20" applyFont="1" applyBorder="1" applyAlignment="1">
      <alignment horizontal="center"/>
    </xf>
    <xf numFmtId="44" fontId="22" fillId="34" borderId="26" xfId="20" applyFont="1" applyFill="1" applyBorder="1"/>
    <xf numFmtId="0" fontId="23" fillId="0" borderId="28" xfId="0" applyFont="1" applyBorder="1" applyAlignment="1">
      <alignment horizontal="right"/>
    </xf>
    <xf numFmtId="44" fontId="22" fillId="34" borderId="30" xfId="20" applyFont="1" applyFill="1" applyBorder="1"/>
    <xf numFmtId="44" fontId="25" fillId="34" borderId="26" xfId="2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8" fontId="22" fillId="0" borderId="26" xfId="20" applyNumberFormat="1" applyFont="1" applyBorder="1" applyAlignment="1" quotePrefix="1">
      <alignment horizont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  <cellStyle name="Titolo" xfId="21"/>
    <cellStyle name="Titolo 1" xfId="22"/>
    <cellStyle name="Titolo 2" xfId="23"/>
    <cellStyle name="Titolo 3" xfId="24"/>
    <cellStyle name="Titolo 4" xfId="25"/>
    <cellStyle name="Valore valido" xfId="26"/>
    <cellStyle name="Valore non valido" xfId="27"/>
    <cellStyle name="Neutrale" xfId="28"/>
    <cellStyle name="Input" xfId="29"/>
    <cellStyle name="Output" xfId="30"/>
    <cellStyle name="Calcolo" xfId="31"/>
    <cellStyle name="Cella collegata" xfId="32"/>
    <cellStyle name="Cella da controllare" xfId="33"/>
    <cellStyle name="Testo avviso" xfId="34"/>
    <cellStyle name="Nota" xfId="35"/>
    <cellStyle name="Testo descrittivo" xfId="36"/>
    <cellStyle name="Totale" xfId="37"/>
    <cellStyle name="Colore 1" xfId="38"/>
    <cellStyle name="20% - Colore 1" xfId="39"/>
    <cellStyle name="40% - Colore 1" xfId="40"/>
    <cellStyle name="60% - Colore 1" xfId="41"/>
    <cellStyle name="Colore 2" xfId="42"/>
    <cellStyle name="20% - Colore 2" xfId="43"/>
    <cellStyle name="40% - Colore 2" xfId="44"/>
    <cellStyle name="60% - Colore 2" xfId="45"/>
    <cellStyle name="Colore 3" xfId="46"/>
    <cellStyle name="20% - Colore 3" xfId="47"/>
    <cellStyle name="40% - Colore 3" xfId="48"/>
    <cellStyle name="60% - Colore 3" xfId="49"/>
    <cellStyle name="Colore 4" xfId="50"/>
    <cellStyle name="20% - Colore 4" xfId="51"/>
    <cellStyle name="40% - Colore 4" xfId="52"/>
    <cellStyle name="60% - Colore 4" xfId="53"/>
    <cellStyle name="Colore 5" xfId="54"/>
    <cellStyle name="20% - Colore 5" xfId="55"/>
    <cellStyle name="40% - Colore 5" xfId="56"/>
    <cellStyle name="60% - Colore 5" xfId="57"/>
    <cellStyle name="Colore 6" xfId="58"/>
    <cellStyle name="20% - Colore 6" xfId="59"/>
    <cellStyle name="40% - Colore 6" xfId="60"/>
    <cellStyle name="60% - Colore 6" xfId="61"/>
    <cellStyle name="Euro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1"/>
  <sheetViews>
    <sheetView tabSelected="1" workbookViewId="0" topLeftCell="A1">
      <selection activeCell="D4" sqref="D4"/>
    </sheetView>
  </sheetViews>
  <sheetFormatPr defaultColWidth="9.140625" defaultRowHeight="15"/>
  <cols>
    <col min="2" max="2" width="54.421875" style="0" customWidth="1"/>
    <col min="3" max="3" width="13.140625" style="1" bestFit="1" customWidth="1"/>
    <col min="4" max="4" width="62.00390625" style="0" customWidth="1"/>
    <col min="5" max="5" width="13.140625" style="3" bestFit="1" customWidth="1"/>
    <col min="6" max="6" width="13.140625" style="0" bestFit="1" customWidth="1"/>
    <col min="7" max="7" width="14.140625" style="0" customWidth="1"/>
    <col min="8" max="8" width="15.421875" style="0" bestFit="1" customWidth="1"/>
    <col min="9" max="9" width="14.57421875" style="0" bestFit="1" customWidth="1"/>
    <col min="10" max="10" width="11.8515625" style="0" bestFit="1" customWidth="1"/>
  </cols>
  <sheetData>
    <row r="1" spans="2:5" ht="19.5" thickBot="1">
      <c r="B1" s="83" t="s">
        <v>14</v>
      </c>
      <c r="C1" s="84"/>
      <c r="D1" s="84"/>
      <c r="E1" s="85"/>
    </row>
    <row r="2" spans="2:5" ht="15">
      <c r="B2" s="39"/>
      <c r="C2" s="39"/>
      <c r="D2" s="39"/>
      <c r="E2" s="39"/>
    </row>
    <row r="3" spans="2:5" ht="15.75" thickBot="1">
      <c r="B3" s="39"/>
      <c r="C3" s="39"/>
      <c r="D3" s="39" t="s">
        <v>36</v>
      </c>
      <c r="E3" s="39"/>
    </row>
    <row r="4" ht="15.75" thickBot="1">
      <c r="B4" s="4" t="s">
        <v>33</v>
      </c>
    </row>
    <row r="5" spans="2:5" ht="15.75" thickBot="1">
      <c r="B5" s="62" t="s">
        <v>0</v>
      </c>
      <c r="C5" s="4" t="s">
        <v>6</v>
      </c>
      <c r="D5" s="63" t="s">
        <v>1</v>
      </c>
      <c r="E5" s="4" t="s">
        <v>6</v>
      </c>
    </row>
    <row r="6" spans="2:5" ht="15">
      <c r="B6" s="8"/>
      <c r="C6" s="40"/>
      <c r="D6" s="42"/>
      <c r="E6" s="48"/>
    </row>
    <row r="7" spans="2:5" ht="15">
      <c r="B7" s="10"/>
      <c r="C7" s="55"/>
      <c r="D7" s="43"/>
      <c r="E7" s="49"/>
    </row>
    <row r="8" spans="2:5" ht="15">
      <c r="B8" s="64" t="s">
        <v>7</v>
      </c>
      <c r="C8" s="65">
        <v>215773.78</v>
      </c>
      <c r="D8" s="66"/>
      <c r="E8" s="67"/>
    </row>
    <row r="9" spans="2:5" ht="15">
      <c r="B9" s="68"/>
      <c r="C9" s="69"/>
      <c r="D9" s="70" t="s">
        <v>9</v>
      </c>
      <c r="E9" s="67"/>
    </row>
    <row r="10" spans="2:5" ht="15">
      <c r="B10" s="64" t="s">
        <v>19</v>
      </c>
      <c r="C10" s="65">
        <v>1910.01</v>
      </c>
      <c r="D10" s="72" t="s">
        <v>23</v>
      </c>
      <c r="E10" s="73">
        <f>234740.39+5238.38+33857.67</f>
        <v>273836.44</v>
      </c>
    </row>
    <row r="11" spans="2:5" ht="15">
      <c r="B11" s="64"/>
      <c r="C11" s="65"/>
      <c r="D11" s="66" t="s">
        <v>3</v>
      </c>
      <c r="E11" s="67">
        <f>E10</f>
        <v>273836.44</v>
      </c>
    </row>
    <row r="12" spans="2:5" ht="15">
      <c r="B12" s="64" t="s">
        <v>2</v>
      </c>
      <c r="C12" s="65">
        <v>244251.39</v>
      </c>
      <c r="D12" s="66"/>
      <c r="E12" s="67"/>
    </row>
    <row r="13" spans="2:5" ht="15.75" thickBot="1">
      <c r="B13" s="71"/>
      <c r="C13" s="65"/>
      <c r="D13" s="66"/>
      <c r="E13" s="67"/>
    </row>
    <row r="14" spans="2:5" ht="15.75" thickBot="1">
      <c r="B14" s="74" t="s">
        <v>15</v>
      </c>
      <c r="C14" s="75">
        <f>C8+C10+C12</f>
        <v>461935.18000000005</v>
      </c>
      <c r="D14" s="70" t="s">
        <v>11</v>
      </c>
      <c r="E14" s="76">
        <v>16827.78</v>
      </c>
    </row>
    <row r="15" spans="2:5" ht="15">
      <c r="B15" s="71"/>
      <c r="C15" s="65"/>
      <c r="D15" s="70" t="s">
        <v>12</v>
      </c>
      <c r="E15" s="76">
        <v>9298.62</v>
      </c>
    </row>
    <row r="16" spans="2:5" ht="15">
      <c r="B16" s="64"/>
      <c r="C16" s="65"/>
      <c r="D16" s="77" t="s">
        <v>13</v>
      </c>
      <c r="E16" s="78">
        <f>23879.35+65.62+1666.8+4579.05+2985.31+5727.26+1357.14+1063.74</f>
        <v>41324.27</v>
      </c>
    </row>
    <row r="17" spans="2:5" ht="15">
      <c r="B17" s="68" t="s">
        <v>31</v>
      </c>
      <c r="C17" s="86">
        <v>2342.2</v>
      </c>
      <c r="D17" s="66" t="s">
        <v>10</v>
      </c>
      <c r="E17" s="67">
        <f>SUM(E14:E16)</f>
        <v>67450.67</v>
      </c>
    </row>
    <row r="18" spans="2:5" ht="15">
      <c r="B18" s="68" t="s">
        <v>35</v>
      </c>
      <c r="C18" s="79"/>
      <c r="D18" s="66"/>
      <c r="E18" s="67"/>
    </row>
    <row r="19" spans="2:5" ht="15">
      <c r="B19" s="12"/>
      <c r="C19" s="56"/>
      <c r="D19" s="43" t="s">
        <v>4</v>
      </c>
      <c r="E19" s="49">
        <f>108824.21-E14-E15-E16+23879.35+2371.64+37987.55</f>
        <v>105612.08000000002</v>
      </c>
    </row>
    <row r="20" spans="2:5" ht="15.75" thickBot="1">
      <c r="B20" s="12"/>
      <c r="C20" s="41"/>
      <c r="D20" s="43"/>
      <c r="E20" s="49"/>
    </row>
    <row r="21" spans="2:5" ht="15.75" thickBot="1">
      <c r="B21" s="15" t="s">
        <v>34</v>
      </c>
      <c r="C21" s="47">
        <f>C14+C19+C17</f>
        <v>464277.38000000006</v>
      </c>
      <c r="D21" s="15" t="s">
        <v>16</v>
      </c>
      <c r="E21" s="51">
        <f>E17+E19+E11</f>
        <v>446899.19</v>
      </c>
    </row>
    <row r="22" spans="3:5" ht="15.75" thickBot="1">
      <c r="C22" s="5"/>
      <c r="D22" s="20"/>
      <c r="E22" s="21"/>
    </row>
    <row r="23" spans="2:5" ht="15.75" thickBot="1">
      <c r="B23" s="39"/>
      <c r="C23" s="61"/>
      <c r="D23" s="15" t="s">
        <v>5</v>
      </c>
      <c r="E23" s="52">
        <f>C21-E21</f>
        <v>17378.19000000006</v>
      </c>
    </row>
    <row r="24" spans="2:5" ht="15">
      <c r="B24" s="39"/>
      <c r="C24" s="39"/>
      <c r="D24" s="39"/>
      <c r="E24" s="39"/>
    </row>
    <row r="25" spans="2:5" ht="15">
      <c r="B25" s="39"/>
      <c r="C25" s="39"/>
      <c r="D25" s="39"/>
      <c r="E25" s="39"/>
    </row>
    <row r="26" spans="2:5" ht="15.75" thickBot="1">
      <c r="B26" s="39"/>
      <c r="C26" s="39"/>
      <c r="D26" s="3" t="s">
        <v>32</v>
      </c>
      <c r="E26" s="39"/>
    </row>
    <row r="27" ht="15.75" thickBot="1">
      <c r="B27" s="4" t="s">
        <v>24</v>
      </c>
    </row>
    <row r="28" spans="2:5" ht="15.75" thickBot="1">
      <c r="B28" s="37" t="s">
        <v>0</v>
      </c>
      <c r="C28" s="4" t="s">
        <v>6</v>
      </c>
      <c r="D28" s="38" t="s">
        <v>1</v>
      </c>
      <c r="E28" s="4" t="s">
        <v>6</v>
      </c>
    </row>
    <row r="29" spans="2:5" ht="15">
      <c r="B29" s="8"/>
      <c r="C29" s="40"/>
      <c r="D29" s="42"/>
      <c r="E29" s="48"/>
    </row>
    <row r="30" spans="2:5" ht="15">
      <c r="B30" s="10"/>
      <c r="C30" s="55"/>
      <c r="D30" s="43"/>
      <c r="E30" s="49"/>
    </row>
    <row r="31" spans="2:5" ht="15">
      <c r="B31" s="12" t="s">
        <v>7</v>
      </c>
      <c r="C31" s="56">
        <v>195935.99761904762</v>
      </c>
      <c r="D31" s="43"/>
      <c r="E31" s="49"/>
    </row>
    <row r="32" spans="2:5" ht="15">
      <c r="B32" s="59"/>
      <c r="C32" s="60"/>
      <c r="D32" s="44" t="s">
        <v>9</v>
      </c>
      <c r="E32" s="49"/>
    </row>
    <row r="33" spans="2:5" ht="15">
      <c r="B33" s="10"/>
      <c r="C33" s="56"/>
      <c r="D33" s="45" t="s">
        <v>23</v>
      </c>
      <c r="E33" s="50">
        <v>248395.37158385824</v>
      </c>
    </row>
    <row r="34" spans="2:5" ht="15">
      <c r="B34" s="12" t="s">
        <v>19</v>
      </c>
      <c r="C34" s="56">
        <v>2800.3950000000004</v>
      </c>
      <c r="D34" s="43" t="s">
        <v>3</v>
      </c>
      <c r="E34" s="49">
        <f>E33</f>
        <v>248395.37158385824</v>
      </c>
    </row>
    <row r="35" spans="2:5" ht="15">
      <c r="B35" s="12" t="s">
        <v>2</v>
      </c>
      <c r="C35" s="56">
        <v>211398.15285714285</v>
      </c>
      <c r="D35" s="43"/>
      <c r="E35" s="49"/>
    </row>
    <row r="36" spans="2:5" ht="15.75" thickBot="1">
      <c r="B36" s="10"/>
      <c r="C36" s="56"/>
      <c r="D36" s="43"/>
      <c r="E36" s="49"/>
    </row>
    <row r="37" spans="2:5" ht="15.75" thickBot="1">
      <c r="B37" s="15" t="s">
        <v>15</v>
      </c>
      <c r="C37" s="47">
        <f>C31+C34+C35</f>
        <v>410134.54547619045</v>
      </c>
      <c r="D37" s="44" t="s">
        <v>11</v>
      </c>
      <c r="E37" s="53">
        <v>13124.75</v>
      </c>
    </row>
    <row r="38" spans="2:5" ht="15">
      <c r="B38" s="10"/>
      <c r="C38" s="41"/>
      <c r="D38" s="44" t="s">
        <v>12</v>
      </c>
      <c r="E38" s="53">
        <v>13080.529999999999</v>
      </c>
    </row>
    <row r="39" spans="2:5" ht="15">
      <c r="B39" s="12" t="s">
        <v>25</v>
      </c>
      <c r="C39" s="56">
        <f>16706.881</f>
        <v>16706.881</v>
      </c>
      <c r="D39" s="46" t="s">
        <v>13</v>
      </c>
      <c r="E39" s="54">
        <v>38973.36</v>
      </c>
    </row>
    <row r="40" spans="2:5" ht="15">
      <c r="B40" s="12" t="s">
        <v>26</v>
      </c>
      <c r="C40" s="56"/>
      <c r="D40" s="43" t="s">
        <v>10</v>
      </c>
      <c r="E40" s="49">
        <f>SUM(E37:E39)</f>
        <v>65178.64</v>
      </c>
    </row>
    <row r="41" spans="2:5" ht="15">
      <c r="B41" s="57" t="s">
        <v>31</v>
      </c>
      <c r="C41" s="58">
        <v>2342.2</v>
      </c>
      <c r="D41" s="43"/>
      <c r="E41" s="49"/>
    </row>
    <row r="42" spans="2:5" ht="15">
      <c r="B42" s="12" t="s">
        <v>27</v>
      </c>
      <c r="C42" s="56">
        <v>15000</v>
      </c>
      <c r="D42" s="43" t="s">
        <v>4</v>
      </c>
      <c r="E42" s="49">
        <f>79715.4686666667+41126.82</f>
        <v>120842.28866666669</v>
      </c>
    </row>
    <row r="43" spans="2:5" ht="15.75" thickBot="1">
      <c r="B43" s="12" t="s">
        <v>28</v>
      </c>
      <c r="C43" s="41"/>
      <c r="D43" s="43"/>
      <c r="E43" s="49"/>
    </row>
    <row r="44" spans="2:5" ht="15.75" thickBot="1">
      <c r="B44" s="15" t="s">
        <v>30</v>
      </c>
      <c r="C44" s="47">
        <f>C39+C42+C41</f>
        <v>34049.081</v>
      </c>
      <c r="D44" s="43"/>
      <c r="E44" s="49"/>
    </row>
    <row r="45" spans="2:5" ht="15.75" thickBot="1">
      <c r="B45" s="15" t="s">
        <v>29</v>
      </c>
      <c r="C45" s="47">
        <f>C44+C37</f>
        <v>444183.62647619046</v>
      </c>
      <c r="D45" s="15" t="s">
        <v>16</v>
      </c>
      <c r="E45" s="51">
        <f>E40+E42+E34</f>
        <v>434416.3002505249</v>
      </c>
    </row>
    <row r="46" spans="3:5" ht="15.75" thickBot="1">
      <c r="C46" s="5"/>
      <c r="D46" s="20"/>
      <c r="E46" s="21"/>
    </row>
    <row r="47" spans="2:5" ht="15.75" thickBot="1">
      <c r="B47" s="39"/>
      <c r="C47" s="61"/>
      <c r="D47" s="15" t="s">
        <v>5</v>
      </c>
      <c r="E47" s="52">
        <f>C45-E45</f>
        <v>9767.326225665573</v>
      </c>
    </row>
    <row r="48" spans="2:5" ht="15">
      <c r="B48" s="39"/>
      <c r="C48" s="39"/>
      <c r="D48" s="39"/>
      <c r="E48" s="39"/>
    </row>
    <row r="49" ht="26.25" customHeight="1" thickBot="1">
      <c r="B49" s="2"/>
    </row>
    <row r="50" spans="2:7" ht="15.75" thickBot="1">
      <c r="B50" s="4" t="s">
        <v>22</v>
      </c>
      <c r="G50" s="33"/>
    </row>
    <row r="51" spans="2:5" ht="15.75" thickBot="1">
      <c r="B51" s="34" t="s">
        <v>0</v>
      </c>
      <c r="C51" s="4" t="s">
        <v>6</v>
      </c>
      <c r="D51" s="34" t="s">
        <v>1</v>
      </c>
      <c r="E51" s="4" t="s">
        <v>6</v>
      </c>
    </row>
    <row r="52" spans="2:5" ht="15">
      <c r="B52" s="8"/>
      <c r="C52" s="22"/>
      <c r="D52" s="8"/>
      <c r="E52" s="9"/>
    </row>
    <row r="53" spans="2:5" ht="15">
      <c r="B53" s="10"/>
      <c r="C53" s="23"/>
      <c r="D53" s="12"/>
      <c r="E53" s="11"/>
    </row>
    <row r="54" spans="2:5" ht="15">
      <c r="B54" s="12" t="s">
        <v>7</v>
      </c>
      <c r="C54" s="24">
        <v>193333.32904761905</v>
      </c>
      <c r="D54" s="12"/>
      <c r="E54" s="11"/>
    </row>
    <row r="55" spans="2:5" ht="15">
      <c r="B55" s="10"/>
      <c r="C55" s="25"/>
      <c r="D55" s="30" t="s">
        <v>9</v>
      </c>
      <c r="E55" s="11"/>
    </row>
    <row r="56" spans="2:5" ht="15">
      <c r="B56" s="10"/>
      <c r="C56" s="25"/>
      <c r="D56" s="35" t="s">
        <v>23</v>
      </c>
      <c r="E56" s="28">
        <v>274694.43587079906</v>
      </c>
    </row>
    <row r="57" spans="2:5" ht="15">
      <c r="B57" s="12" t="s">
        <v>19</v>
      </c>
      <c r="C57" s="24">
        <v>3650.3999999999996</v>
      </c>
      <c r="D57" s="12" t="s">
        <v>3</v>
      </c>
      <c r="E57" s="11">
        <f>E56</f>
        <v>274694.43587079906</v>
      </c>
    </row>
    <row r="58" spans="2:5" ht="15">
      <c r="B58" s="12" t="s">
        <v>2</v>
      </c>
      <c r="C58" s="24">
        <v>231812.57999999996</v>
      </c>
      <c r="D58" s="12"/>
      <c r="E58" s="11"/>
    </row>
    <row r="59" spans="2:5" ht="15">
      <c r="B59" s="10"/>
      <c r="C59" s="25"/>
      <c r="D59" s="12"/>
      <c r="E59" s="11"/>
    </row>
    <row r="60" spans="2:5" ht="15">
      <c r="B60" s="10"/>
      <c r="C60" s="25"/>
      <c r="D60" s="30" t="s">
        <v>11</v>
      </c>
      <c r="E60" s="11">
        <v>14014.335</v>
      </c>
    </row>
    <row r="61" spans="2:6" ht="15">
      <c r="B61" s="10"/>
      <c r="C61" s="25"/>
      <c r="D61" s="30" t="s">
        <v>12</v>
      </c>
      <c r="E61" s="11">
        <v>9428.58</v>
      </c>
      <c r="F61" s="33"/>
    </row>
    <row r="62" spans="2:5" ht="15">
      <c r="B62" s="10"/>
      <c r="C62" s="25"/>
      <c r="D62" s="31" t="s">
        <v>13</v>
      </c>
      <c r="E62" s="27">
        <v>31421.60015647004</v>
      </c>
    </row>
    <row r="63" spans="2:5" ht="15">
      <c r="B63" s="10"/>
      <c r="C63" s="25"/>
      <c r="D63" s="12" t="s">
        <v>10</v>
      </c>
      <c r="E63" s="11">
        <f>SUM(E60:E62)</f>
        <v>54864.515156470035</v>
      </c>
    </row>
    <row r="64" spans="2:7" ht="15">
      <c r="B64" s="10"/>
      <c r="C64" s="25"/>
      <c r="D64" s="12"/>
      <c r="E64" s="11"/>
      <c r="G64" s="33"/>
    </row>
    <row r="65" spans="2:7" ht="15">
      <c r="B65" s="10"/>
      <c r="C65" s="25"/>
      <c r="D65" s="12" t="s">
        <v>4</v>
      </c>
      <c r="E65" s="11">
        <v>104479.81</v>
      </c>
      <c r="G65" s="33"/>
    </row>
    <row r="66" spans="2:7" ht="15.75" thickBot="1">
      <c r="B66" s="13"/>
      <c r="C66" s="26"/>
      <c r="D66" s="19"/>
      <c r="E66" s="14"/>
      <c r="F66" s="33"/>
      <c r="G66" s="33"/>
    </row>
    <row r="67" spans="2:6" ht="15.75" thickBot="1">
      <c r="B67" s="15" t="s">
        <v>15</v>
      </c>
      <c r="C67" s="16">
        <f>C58+C54+C57</f>
        <v>428796.309047619</v>
      </c>
      <c r="D67" s="15" t="s">
        <v>16</v>
      </c>
      <c r="E67" s="17">
        <f>E63+E65+E57</f>
        <v>434038.76102726907</v>
      </c>
      <c r="F67" s="33"/>
    </row>
    <row r="68" spans="3:7" ht="15.75" thickBot="1">
      <c r="C68" s="6"/>
      <c r="D68" s="20"/>
      <c r="E68" s="21"/>
      <c r="G68" s="3"/>
    </row>
    <row r="69" spans="3:5" ht="15.75" thickBot="1">
      <c r="C69" s="5"/>
      <c r="D69" s="15" t="s">
        <v>5</v>
      </c>
      <c r="E69" s="36">
        <f>C67-E67</f>
        <v>-5242.451979650068</v>
      </c>
    </row>
    <row r="71" ht="15.75" thickBot="1"/>
    <row r="72" spans="2:5" ht="15.75" thickBot="1">
      <c r="B72" s="80" t="s">
        <v>14</v>
      </c>
      <c r="C72" s="81"/>
      <c r="D72" s="81"/>
      <c r="E72" s="82"/>
    </row>
    <row r="73" ht="15.75" thickBot="1">
      <c r="B73" s="2"/>
    </row>
    <row r="74" ht="15.75" thickBot="1">
      <c r="B74" s="4" t="s">
        <v>21</v>
      </c>
    </row>
    <row r="75" spans="2:5" ht="15.75" thickBot="1">
      <c r="B75" s="32" t="s">
        <v>0</v>
      </c>
      <c r="C75" s="4" t="s">
        <v>6</v>
      </c>
      <c r="D75" s="32" t="s">
        <v>1</v>
      </c>
      <c r="E75" s="4" t="s">
        <v>6</v>
      </c>
    </row>
    <row r="76" spans="2:5" ht="15">
      <c r="B76" s="8"/>
      <c r="C76" s="22"/>
      <c r="D76" s="8"/>
      <c r="E76" s="9"/>
    </row>
    <row r="77" spans="2:5" ht="15">
      <c r="B77" s="10"/>
      <c r="C77" s="23"/>
      <c r="D77" s="12"/>
      <c r="E77" s="11"/>
    </row>
    <row r="78" spans="2:5" ht="15">
      <c r="B78" s="12" t="s">
        <v>7</v>
      </c>
      <c r="C78" s="24">
        <v>197714.29</v>
      </c>
      <c r="D78" s="12"/>
      <c r="E78" s="11"/>
    </row>
    <row r="79" spans="2:5" ht="15">
      <c r="B79" s="10"/>
      <c r="C79" s="25"/>
      <c r="D79" s="12"/>
      <c r="E79" s="11"/>
    </row>
    <row r="80" spans="2:5" ht="15">
      <c r="B80" s="10"/>
      <c r="C80" s="25"/>
      <c r="D80" s="31" t="s">
        <v>9</v>
      </c>
      <c r="E80" s="28">
        <f>276125</f>
        <v>276125</v>
      </c>
    </row>
    <row r="81" spans="2:5" ht="15">
      <c r="B81" s="12" t="s">
        <v>19</v>
      </c>
      <c r="C81" s="24">
        <v>2762.32</v>
      </c>
      <c r="D81" s="12" t="s">
        <v>3</v>
      </c>
      <c r="E81" s="11">
        <f>E80</f>
        <v>276125</v>
      </c>
    </row>
    <row r="82" spans="2:5" ht="15">
      <c r="B82" s="12" t="s">
        <v>2</v>
      </c>
      <c r="C82" s="24">
        <v>230193</v>
      </c>
      <c r="D82" s="12"/>
      <c r="E82" s="11"/>
    </row>
    <row r="83" spans="2:5" ht="15">
      <c r="B83" s="10"/>
      <c r="C83" s="25"/>
      <c r="D83" s="12"/>
      <c r="E83" s="11"/>
    </row>
    <row r="84" spans="2:5" ht="15">
      <c r="B84" s="10"/>
      <c r="C84" s="25"/>
      <c r="D84" s="30" t="s">
        <v>11</v>
      </c>
      <c r="E84" s="11">
        <v>14211</v>
      </c>
    </row>
    <row r="85" spans="2:5" ht="15">
      <c r="B85" s="10"/>
      <c r="C85" s="25"/>
      <c r="D85" s="30" t="s">
        <v>12</v>
      </c>
      <c r="E85" s="11">
        <v>8327</v>
      </c>
    </row>
    <row r="86" spans="2:5" ht="15">
      <c r="B86" s="10"/>
      <c r="C86" s="25"/>
      <c r="D86" s="31" t="s">
        <v>13</v>
      </c>
      <c r="E86" s="27">
        <v>37577.27</v>
      </c>
    </row>
    <row r="87" spans="2:5" ht="15">
      <c r="B87" s="10"/>
      <c r="C87" s="25"/>
      <c r="D87" s="12" t="s">
        <v>10</v>
      </c>
      <c r="E87" s="11">
        <f>SUM(E84:E86)</f>
        <v>60115.27</v>
      </c>
    </row>
    <row r="88" spans="2:5" ht="15">
      <c r="B88" s="10"/>
      <c r="C88" s="25"/>
      <c r="D88" s="12"/>
      <c r="E88" s="11"/>
    </row>
    <row r="89" spans="2:5" ht="15">
      <c r="B89" s="10"/>
      <c r="C89" s="25"/>
      <c r="D89" s="12" t="s">
        <v>4</v>
      </c>
      <c r="E89" s="11">
        <v>94793.33</v>
      </c>
    </row>
    <row r="90" spans="2:5" ht="15.75" thickBot="1">
      <c r="B90" s="13"/>
      <c r="C90" s="26"/>
      <c r="D90" s="19"/>
      <c r="E90" s="14"/>
    </row>
    <row r="91" spans="2:7" ht="15.75" thickBot="1">
      <c r="B91" s="15" t="s">
        <v>15</v>
      </c>
      <c r="C91" s="16">
        <f>C82+C78+C81</f>
        <v>430669.61000000004</v>
      </c>
      <c r="D91" s="15" t="s">
        <v>16</v>
      </c>
      <c r="E91" s="17">
        <f>E87+E89+E81</f>
        <v>431033.6</v>
      </c>
      <c r="F91" s="33"/>
      <c r="G91" s="33"/>
    </row>
    <row r="92" spans="3:5" ht="15.75" thickBot="1">
      <c r="C92" s="6"/>
      <c r="D92" s="20"/>
      <c r="E92" s="21"/>
    </row>
    <row r="93" spans="3:5" ht="15.75" thickBot="1">
      <c r="C93" s="5"/>
      <c r="D93" s="15" t="s">
        <v>5</v>
      </c>
      <c r="E93" s="36">
        <f>C91-E91</f>
        <v>-363.9899999999325</v>
      </c>
    </row>
    <row r="96" ht="15.75" thickBot="1">
      <c r="B96" s="2"/>
    </row>
    <row r="97" ht="15.75" thickBot="1">
      <c r="B97" s="4" t="s">
        <v>8</v>
      </c>
    </row>
    <row r="98" spans="2:5" ht="15.75" thickBot="1">
      <c r="B98" s="18" t="s">
        <v>0</v>
      </c>
      <c r="C98" s="4" t="s">
        <v>6</v>
      </c>
      <c r="D98" s="18" t="s">
        <v>1</v>
      </c>
      <c r="E98" s="4" t="s">
        <v>6</v>
      </c>
    </row>
    <row r="99" spans="2:5" ht="15">
      <c r="B99" s="8"/>
      <c r="C99" s="22"/>
      <c r="D99" s="8"/>
      <c r="E99" s="9"/>
    </row>
    <row r="100" spans="2:5" ht="15">
      <c r="B100" s="10"/>
      <c r="C100" s="23"/>
      <c r="D100" s="12"/>
      <c r="E100" s="11"/>
    </row>
    <row r="101" spans="2:5" ht="15">
      <c r="B101" s="12" t="s">
        <v>7</v>
      </c>
      <c r="C101" s="24">
        <v>194672</v>
      </c>
      <c r="D101" s="12"/>
      <c r="E101" s="11"/>
    </row>
    <row r="102" spans="2:5" ht="15">
      <c r="B102" s="10"/>
      <c r="C102" s="25"/>
      <c r="D102" s="12"/>
      <c r="E102" s="11"/>
    </row>
    <row r="103" spans="2:5" ht="15">
      <c r="B103" s="10"/>
      <c r="C103" s="25"/>
      <c r="D103" s="31" t="s">
        <v>9</v>
      </c>
      <c r="E103" s="28">
        <v>260751</v>
      </c>
    </row>
    <row r="104" spans="2:5" ht="15">
      <c r="B104" s="12" t="s">
        <v>19</v>
      </c>
      <c r="C104" s="24">
        <v>1275.1399999999999</v>
      </c>
      <c r="D104" s="12" t="s">
        <v>3</v>
      </c>
      <c r="E104" s="11">
        <v>260751</v>
      </c>
    </row>
    <row r="105" spans="2:5" ht="15">
      <c r="B105" s="12" t="s">
        <v>2</v>
      </c>
      <c r="C105" s="24">
        <v>222596.33</v>
      </c>
      <c r="D105" s="12"/>
      <c r="E105" s="11"/>
    </row>
    <row r="106" spans="2:5" ht="15">
      <c r="B106" s="10"/>
      <c r="C106" s="25"/>
      <c r="D106" s="12"/>
      <c r="E106" s="11"/>
    </row>
    <row r="107" spans="2:5" ht="15">
      <c r="B107" s="10"/>
      <c r="C107" s="25"/>
      <c r="D107" s="30" t="s">
        <v>11</v>
      </c>
      <c r="E107" s="11">
        <v>15102</v>
      </c>
    </row>
    <row r="108" spans="2:5" ht="15">
      <c r="B108" s="10"/>
      <c r="C108" s="25"/>
      <c r="D108" s="30" t="s">
        <v>12</v>
      </c>
      <c r="E108" s="11">
        <v>7578</v>
      </c>
    </row>
    <row r="109" spans="2:5" ht="15">
      <c r="B109" s="10"/>
      <c r="C109" s="25"/>
      <c r="D109" s="31" t="s">
        <v>13</v>
      </c>
      <c r="E109" s="27">
        <v>34077</v>
      </c>
    </row>
    <row r="110" spans="2:5" ht="15">
      <c r="B110" s="10"/>
      <c r="C110" s="25"/>
      <c r="D110" s="12" t="s">
        <v>10</v>
      </c>
      <c r="E110" s="11">
        <f>SUM(E107:E109)</f>
        <v>56757</v>
      </c>
    </row>
    <row r="111" spans="2:5" ht="15">
      <c r="B111" s="10"/>
      <c r="C111" s="25"/>
      <c r="D111" s="12"/>
      <c r="E111" s="11"/>
    </row>
    <row r="112" spans="2:5" ht="15">
      <c r="B112" s="10"/>
      <c r="C112" s="25"/>
      <c r="D112" s="12" t="s">
        <v>4</v>
      </c>
      <c r="E112" s="11">
        <v>99656</v>
      </c>
    </row>
    <row r="113" spans="2:5" ht="15.75" thickBot="1">
      <c r="B113" s="13"/>
      <c r="C113" s="26"/>
      <c r="D113" s="19"/>
      <c r="E113" s="14"/>
    </row>
    <row r="114" spans="2:5" ht="15.75" thickBot="1">
      <c r="B114" s="15" t="s">
        <v>15</v>
      </c>
      <c r="C114" s="16">
        <f>C105+C101+C104</f>
        <v>418543.47</v>
      </c>
      <c r="D114" s="15" t="s">
        <v>16</v>
      </c>
      <c r="E114" s="17">
        <f>E110+E112+E104</f>
        <v>417164</v>
      </c>
    </row>
    <row r="115" spans="3:5" ht="15.75" thickBot="1">
      <c r="C115" s="6"/>
      <c r="D115" s="20"/>
      <c r="E115" s="21"/>
    </row>
    <row r="116" spans="3:5" ht="15.75" thickBot="1">
      <c r="C116" s="5"/>
      <c r="D116" s="15" t="s">
        <v>5</v>
      </c>
      <c r="E116" s="17">
        <f>C114-E114</f>
        <v>1379.469999999972</v>
      </c>
    </row>
    <row r="117" spans="3:5" ht="15">
      <c r="C117" s="5"/>
      <c r="D117" s="3"/>
      <c r="E117" s="7"/>
    </row>
    <row r="118" spans="4:5" ht="15">
      <c r="D118" s="3"/>
      <c r="E118" s="7"/>
    </row>
    <row r="119" spans="4:5" ht="15.75" thickBot="1">
      <c r="D119" s="3"/>
      <c r="E119" s="7"/>
    </row>
    <row r="120" ht="15.75" thickBot="1">
      <c r="B120" s="4" t="s">
        <v>17</v>
      </c>
    </row>
    <row r="121" spans="2:5" ht="15.75" thickBot="1">
      <c r="B121" s="29" t="s">
        <v>0</v>
      </c>
      <c r="C121" s="4" t="s">
        <v>6</v>
      </c>
      <c r="D121" s="29" t="s">
        <v>1</v>
      </c>
      <c r="E121" s="4" t="s">
        <v>6</v>
      </c>
    </row>
    <row r="122" spans="2:5" ht="15">
      <c r="B122" s="8"/>
      <c r="C122" s="22"/>
      <c r="D122" s="8"/>
      <c r="E122" s="9"/>
    </row>
    <row r="123" spans="2:5" ht="15">
      <c r="B123" s="10"/>
      <c r="C123" s="23"/>
      <c r="D123" s="12"/>
      <c r="E123" s="11"/>
    </row>
    <row r="124" spans="2:5" ht="15">
      <c r="B124" s="12" t="s">
        <v>7</v>
      </c>
      <c r="C124" s="24">
        <v>210814.04000000004</v>
      </c>
      <c r="D124" s="12"/>
      <c r="E124" s="11"/>
    </row>
    <row r="125" spans="2:5" ht="15">
      <c r="B125" s="10"/>
      <c r="C125" s="25"/>
      <c r="D125" s="12"/>
      <c r="E125" s="11"/>
    </row>
    <row r="126" spans="2:5" ht="15">
      <c r="B126" s="10"/>
      <c r="C126" s="25"/>
      <c r="D126" s="31" t="s">
        <v>9</v>
      </c>
      <c r="E126" s="28">
        <v>279495.54</v>
      </c>
    </row>
    <row r="127" spans="2:5" ht="15">
      <c r="B127" s="12" t="s">
        <v>19</v>
      </c>
      <c r="C127" s="24">
        <v>115.5</v>
      </c>
      <c r="D127" s="12" t="s">
        <v>3</v>
      </c>
      <c r="E127" s="11">
        <f>E126</f>
        <v>279495.54</v>
      </c>
    </row>
    <row r="128" spans="2:5" ht="15">
      <c r="B128" s="12" t="s">
        <v>20</v>
      </c>
      <c r="C128" s="24">
        <v>248174.22</v>
      </c>
      <c r="D128" s="12"/>
      <c r="E128" s="11"/>
    </row>
    <row r="129" spans="2:5" ht="15">
      <c r="B129" s="10"/>
      <c r="C129" s="25"/>
      <c r="D129" s="12"/>
      <c r="E129" s="11"/>
    </row>
    <row r="130" spans="2:5" ht="15">
      <c r="B130" s="10"/>
      <c r="C130" s="25"/>
      <c r="D130" s="30" t="s">
        <v>11</v>
      </c>
      <c r="E130" s="11">
        <v>18171.6</v>
      </c>
    </row>
    <row r="131" spans="2:5" ht="15">
      <c r="B131" s="10"/>
      <c r="C131" s="25"/>
      <c r="D131" s="30" t="s">
        <v>12</v>
      </c>
      <c r="E131" s="11">
        <v>7286.34</v>
      </c>
    </row>
    <row r="132" spans="2:5" ht="15">
      <c r="B132" s="10"/>
      <c r="C132" s="25"/>
      <c r="D132" s="31" t="s">
        <v>13</v>
      </c>
      <c r="E132" s="27">
        <v>34611.66999999999</v>
      </c>
    </row>
    <row r="133" spans="2:5" ht="15">
      <c r="B133" s="10"/>
      <c r="C133" s="25"/>
      <c r="D133" s="12" t="s">
        <v>10</v>
      </c>
      <c r="E133" s="11">
        <f>SUM(E130:E132)</f>
        <v>60069.609999999986</v>
      </c>
    </row>
    <row r="134" spans="2:5" ht="15">
      <c r="B134" s="10"/>
      <c r="C134" s="25"/>
      <c r="D134" s="12"/>
      <c r="E134" s="11"/>
    </row>
    <row r="135" spans="2:5" ht="15">
      <c r="B135" s="10"/>
      <c r="C135" s="25"/>
      <c r="D135" s="12" t="s">
        <v>4</v>
      </c>
      <c r="E135" s="11">
        <v>106344.53000000001</v>
      </c>
    </row>
    <row r="136" spans="2:5" ht="15.75" thickBot="1">
      <c r="B136" s="13"/>
      <c r="C136" s="26"/>
      <c r="D136" s="19"/>
      <c r="E136" s="14"/>
    </row>
    <row r="137" spans="2:5" ht="15.75" thickBot="1">
      <c r="B137" s="15" t="s">
        <v>15</v>
      </c>
      <c r="C137" s="16">
        <f>C128+C124+C127</f>
        <v>459103.76</v>
      </c>
      <c r="D137" s="15" t="s">
        <v>16</v>
      </c>
      <c r="E137" s="17">
        <f>E133+E135+E127</f>
        <v>445909.68</v>
      </c>
    </row>
    <row r="138" spans="3:5" ht="15.75" thickBot="1">
      <c r="C138" s="6"/>
      <c r="D138" s="20"/>
      <c r="E138" s="21"/>
    </row>
    <row r="139" spans="3:5" ht="15.75" thickBot="1">
      <c r="C139" s="5"/>
      <c r="D139" s="15" t="s">
        <v>5</v>
      </c>
      <c r="E139" s="17">
        <f>C137-E137</f>
        <v>13194.080000000016</v>
      </c>
    </row>
    <row r="141" ht="15.75" thickBot="1"/>
    <row r="142" ht="15.75" thickBot="1">
      <c r="B142" s="4" t="s">
        <v>18</v>
      </c>
    </row>
    <row r="143" spans="2:5" ht="15.75" thickBot="1">
      <c r="B143" s="29" t="s">
        <v>0</v>
      </c>
      <c r="C143" s="4" t="s">
        <v>6</v>
      </c>
      <c r="D143" s="29" t="s">
        <v>1</v>
      </c>
      <c r="E143" s="4" t="s">
        <v>6</v>
      </c>
    </row>
    <row r="144" spans="2:5" ht="15">
      <c r="B144" s="8"/>
      <c r="C144" s="22"/>
      <c r="D144" s="8"/>
      <c r="E144" s="9"/>
    </row>
    <row r="145" spans="2:5" ht="15">
      <c r="B145" s="10"/>
      <c r="C145" s="23"/>
      <c r="D145" s="12"/>
      <c r="E145" s="11"/>
    </row>
    <row r="146" spans="2:5" ht="15">
      <c r="B146" s="12" t="s">
        <v>7</v>
      </c>
      <c r="C146" s="24">
        <v>197788</v>
      </c>
      <c r="D146" s="12"/>
      <c r="E146" s="11"/>
    </row>
    <row r="147" spans="2:5" ht="15">
      <c r="B147" s="10"/>
      <c r="C147" s="25"/>
      <c r="D147" s="12"/>
      <c r="E147" s="11"/>
    </row>
    <row r="148" spans="2:5" ht="15">
      <c r="B148" s="10"/>
      <c r="C148" s="25"/>
      <c r="D148" s="31" t="s">
        <v>9</v>
      </c>
      <c r="E148" s="28">
        <v>244130</v>
      </c>
    </row>
    <row r="149" spans="2:5" ht="15">
      <c r="B149" s="12" t="s">
        <v>19</v>
      </c>
      <c r="C149" s="24">
        <v>23139</v>
      </c>
      <c r="D149" s="12" t="s">
        <v>3</v>
      </c>
      <c r="E149" s="11">
        <f>E148</f>
        <v>244130</v>
      </c>
    </row>
    <row r="150" spans="2:5" ht="15">
      <c r="B150" s="12" t="s">
        <v>20</v>
      </c>
      <c r="C150" s="24">
        <v>187929</v>
      </c>
      <c r="D150" s="12"/>
      <c r="E150" s="11"/>
    </row>
    <row r="151" spans="2:5" ht="15">
      <c r="B151" s="10"/>
      <c r="C151" s="25"/>
      <c r="D151" s="12"/>
      <c r="E151" s="11"/>
    </row>
    <row r="152" spans="2:5" ht="15">
      <c r="B152" s="10"/>
      <c r="C152" s="25"/>
      <c r="D152" s="30" t="s">
        <v>11</v>
      </c>
      <c r="E152" s="11">
        <v>15789</v>
      </c>
    </row>
    <row r="153" spans="2:5" ht="15">
      <c r="B153" s="10"/>
      <c r="C153" s="25"/>
      <c r="D153" s="30" t="s">
        <v>12</v>
      </c>
      <c r="E153" s="11">
        <v>7433</v>
      </c>
    </row>
    <row r="154" spans="2:5" ht="15">
      <c r="B154" s="10"/>
      <c r="C154" s="25"/>
      <c r="D154" s="31" t="s">
        <v>13</v>
      </c>
      <c r="E154" s="27">
        <v>37005</v>
      </c>
    </row>
    <row r="155" spans="2:5" ht="15">
      <c r="B155" s="10"/>
      <c r="C155" s="25"/>
      <c r="D155" s="12" t="s">
        <v>10</v>
      </c>
      <c r="E155" s="11">
        <f>SUM(E152:E154)</f>
        <v>60227</v>
      </c>
    </row>
    <row r="156" spans="2:5" ht="15">
      <c r="B156" s="10"/>
      <c r="C156" s="25"/>
      <c r="D156" s="12"/>
      <c r="E156" s="11"/>
    </row>
    <row r="157" spans="2:5" ht="15">
      <c r="B157" s="10"/>
      <c r="C157" s="25"/>
      <c r="D157" s="12" t="s">
        <v>4</v>
      </c>
      <c r="E157" s="11">
        <v>88561</v>
      </c>
    </row>
    <row r="158" spans="2:5" ht="15.75" thickBot="1">
      <c r="B158" s="13"/>
      <c r="C158" s="26"/>
      <c r="D158" s="19"/>
      <c r="E158" s="14"/>
    </row>
    <row r="159" spans="2:5" ht="15.75" thickBot="1">
      <c r="B159" s="15" t="s">
        <v>15</v>
      </c>
      <c r="C159" s="16">
        <f>C150+C146+C149</f>
        <v>408856</v>
      </c>
      <c r="D159" s="15" t="s">
        <v>16</v>
      </c>
      <c r="E159" s="17">
        <f>E155+E157+E149</f>
        <v>392918</v>
      </c>
    </row>
    <row r="160" spans="3:5" ht="15.75" thickBot="1">
      <c r="C160" s="6"/>
      <c r="D160" s="20"/>
      <c r="E160" s="21"/>
    </row>
    <row r="161" spans="3:5" ht="15.75" thickBot="1">
      <c r="C161" s="5"/>
      <c r="D161" s="15" t="s">
        <v>5</v>
      </c>
      <c r="E161" s="17">
        <f>C159-E159</f>
        <v>15938</v>
      </c>
    </row>
  </sheetData>
  <mergeCells count="2">
    <mergeCell ref="B72:E72"/>
    <mergeCell ref="B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</dc:creator>
  <cp:keywords/>
  <dc:description/>
  <cp:lastModifiedBy>Matteo</cp:lastModifiedBy>
  <cp:lastPrinted>2021-05-26T08:45:34Z</cp:lastPrinted>
  <dcterms:created xsi:type="dcterms:W3CDTF">2018-12-05T16:39:15Z</dcterms:created>
  <dcterms:modified xsi:type="dcterms:W3CDTF">2022-07-04T09:52:03Z</dcterms:modified>
  <cp:category/>
  <cp:version/>
  <cp:contentType/>
  <cp:contentStatus/>
</cp:coreProperties>
</file>